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TC\Section 106 &amp; Plans\"/>
    </mc:Choice>
  </mc:AlternateContent>
  <xr:revisionPtr revIDLastSave="0" documentId="13_ncr:1_{E469E8A6-4010-4655-9B25-CE413E2E9858}" xr6:coauthVersionLast="47" xr6:coauthVersionMax="47" xr10:uidLastSave="{00000000-0000-0000-0000-000000000000}"/>
  <bookViews>
    <workbookView xWindow="32595" yWindow="930" windowWidth="22485" windowHeight="13455" firstSheet="1" activeTab="4" xr2:uid="{C0FA95DA-A27E-4345-9794-ED5AAE281235}"/>
  </bookViews>
  <sheets>
    <sheet name="CDW" sheetId="5" r:id="rId1"/>
    <sheet name="Country Park Officer" sheetId="2" r:id="rId2"/>
    <sheet name="Ingrams Pavilion" sheetId="1" r:id="rId3"/>
    <sheet name="SUDS" sheetId="3" r:id="rId4"/>
    <sheet name="Play Areas" sheetId="4" r:id="rId5"/>
    <sheet name="Trim Trail" sheetId="6" r:id="rId6"/>
    <sheet name="Skatepark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D14" i="7" l="1"/>
  <c r="C11" i="7"/>
  <c r="C12" i="7" s="1"/>
  <c r="H26" i="4"/>
  <c r="D16" i="7" l="1"/>
  <c r="D15" i="7"/>
  <c r="D34" i="4"/>
  <c r="D33" i="4"/>
  <c r="D32" i="4"/>
  <c r="D35" i="4" s="1"/>
  <c r="B23" i="3"/>
  <c r="B22" i="3"/>
  <c r="B21" i="3"/>
  <c r="B20" i="3"/>
  <c r="B9" i="1"/>
  <c r="H15" i="4"/>
  <c r="D17" i="4" s="1"/>
  <c r="B15" i="2"/>
  <c r="B14" i="2"/>
  <c r="B13" i="2"/>
  <c r="B16" i="2" s="1"/>
  <c r="B15" i="1"/>
  <c r="B18" i="1" s="1"/>
  <c r="D17" i="7" l="1"/>
  <c r="D15" i="4"/>
  <c r="D18" i="4" s="1"/>
  <c r="D16" i="4"/>
  <c r="B19" i="1"/>
  <c r="B17" i="1"/>
  <c r="B20" i="1" s="1"/>
</calcChain>
</file>

<file path=xl/sharedStrings.xml><?xml version="1.0" encoding="utf-8"?>
<sst xmlns="http://schemas.openxmlformats.org/spreadsheetml/2006/main" count="102" uniqueCount="71">
  <si>
    <t xml:space="preserve">Ingrams Pavilion Contributions </t>
  </si>
  <si>
    <t xml:space="preserve">Pavilion </t>
  </si>
  <si>
    <t xml:space="preserve">Leisure Facilities </t>
  </si>
  <si>
    <t>Persimmon 40%</t>
  </si>
  <si>
    <t>TW 30%</t>
  </si>
  <si>
    <t>Hallam 30%</t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</si>
  <si>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and 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Instalments</t>
    </r>
  </si>
  <si>
    <t xml:space="preserve">SUDS Contributions </t>
  </si>
  <si>
    <t>Basins 1a-c</t>
  </si>
  <si>
    <t xml:space="preserve">Play Areas Contribution </t>
  </si>
  <si>
    <t xml:space="preserve">4th LEAP </t>
  </si>
  <si>
    <t xml:space="preserve">5th LEAP </t>
  </si>
  <si>
    <t xml:space="preserve">Contribution </t>
  </si>
  <si>
    <t>Index linked to 29 October 2010</t>
  </si>
  <si>
    <t>3Q 2010 Index @ 219</t>
  </si>
  <si>
    <t>35,000 : 219 = 159.817</t>
  </si>
  <si>
    <t>£26,000 Index Linked per Phase to a maximum of £78,000 Index Linked</t>
  </si>
  <si>
    <t xml:space="preserve">26,000 : 219 = </t>
  </si>
  <si>
    <t xml:space="preserve">Multiply by 2Q 2022 361 = </t>
  </si>
  <si>
    <t>Plan 27 Location: 4 (Crannaford)</t>
  </si>
  <si>
    <t>Plan 27 Location: 5 (Platinum)</t>
  </si>
  <si>
    <t>Wicksteed Invoice DU837214 14/09/2022</t>
  </si>
  <si>
    <t>Studio Four Invoice 16156-42019 22/08/2022</t>
  </si>
  <si>
    <t>Invoiced on 22 September 2022</t>
  </si>
  <si>
    <t>Received 2021-22</t>
  </si>
  <si>
    <t>East Devon District Council</t>
  </si>
  <si>
    <t>Received August 2020</t>
  </si>
  <si>
    <t>Residual Country Park Officer Contribution</t>
  </si>
  <si>
    <t>Provision of NEAPs</t>
  </si>
  <si>
    <t>Public art contribution</t>
  </si>
  <si>
    <t>Youth play areas</t>
  </si>
  <si>
    <t>Received August 2021</t>
  </si>
  <si>
    <t>EDNCP Contributions</t>
  </si>
  <si>
    <t>Country Park Officer Contributions</t>
  </si>
  <si>
    <t>Residual Community Development Worker contribution</t>
  </si>
  <si>
    <t>Multiply by 4Q 2022 364 =</t>
  </si>
  <si>
    <t>3Q 2010 Index @ 188.1</t>
  </si>
  <si>
    <t>Index linked to 2Q 2005 as per Jon White's letter</t>
  </si>
  <si>
    <t xml:space="preserve">26,000 : 188.1 = </t>
  </si>
  <si>
    <t>Received 2022-23</t>
  </si>
  <si>
    <t xml:space="preserve">Trim Trail Contribution </t>
  </si>
  <si>
    <t>Plan 27 Location: 10</t>
  </si>
  <si>
    <t>Index-linked to 2 August 2013 (2nd application to 3,500 homes 13/1752/MFUL)</t>
  </si>
  <si>
    <t>3Q 2013 Index @ 232</t>
  </si>
  <si>
    <t>£30,000 : 232 = 129.31</t>
  </si>
  <si>
    <t xml:space="preserve">Multiply by 2Q 2023 374 = </t>
  </si>
  <si>
    <t>Stalite Signs £483.29 inc VAT</t>
  </si>
  <si>
    <t xml:space="preserve">Net Amount </t>
  </si>
  <si>
    <t>Stalite Sign Invoice 114634 12/04/2023</t>
  </si>
  <si>
    <t>Wicksteed Invoice 821179 4/03/2023</t>
  </si>
  <si>
    <t>Wicksteed Invoice 821182 24/03/2023</t>
  </si>
  <si>
    <t xml:space="preserve">Multiply by 374 (Q2 2023) = </t>
  </si>
  <si>
    <t>Wicksteed Refund  15/06/2023</t>
  </si>
  <si>
    <t>Discharge of conditions fee paid 22 August 2023 (£181.00)</t>
  </si>
  <si>
    <t>Skatepark</t>
  </si>
  <si>
    <t>Plan 27 Location: S</t>
  </si>
  <si>
    <t>To be invoiced</t>
  </si>
  <si>
    <t>studio four invoice 28/4/22</t>
  </si>
  <si>
    <t>Planning application fee paid by credit card in March 2023</t>
  </si>
  <si>
    <t xml:space="preserve">200,000 : 219 = </t>
  </si>
  <si>
    <t xml:space="preserve">Multiply by Q3 2023 (377) = </t>
  </si>
  <si>
    <t>Invoiced on 14 September 2023</t>
  </si>
  <si>
    <t xml:space="preserve">Maverick Invoice 05/04/2023  Dorset Land Surveying - Engineers Site Visit </t>
  </si>
  <si>
    <t xml:space="preserve">Marverick invoice 04/04/2023 Noise Assessment by Inacoustic </t>
  </si>
  <si>
    <t>Studio Four invoice 18/10/2023</t>
  </si>
  <si>
    <t xml:space="preserve">Marverick invoice 01/10/2023 Detailed Design Stage Invoice </t>
  </si>
  <si>
    <t xml:space="preserve">Studio Four invoice 23/11/2023 </t>
  </si>
  <si>
    <t>Studio Four Invoice 19/12/2023</t>
  </si>
  <si>
    <t xml:space="preserve">Maverick Invoice 13/11/2023 Stage 1 Construction </t>
  </si>
  <si>
    <t xml:space="preserve">Maverick Invoice 01/12/2023 Stage 2 Construction </t>
  </si>
  <si>
    <t>Received in Oct and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</si>
</sst>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  <xf numFmtId="164" fontId="0" fillId="0" borderId="0" xfId="0" applyNumberFormat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4" fontId="0" fillId="0" borderId="0" xfId="0" applyNumberFormat="1"/>
    <xf numFmtId="0" fontId="1" fillId="0" borderId="0" xfId="0" applyFont="1"/>
    <xf numFmtId="6" fontId="0" fillId="0" borderId="0" xfId="0" applyNumberFormat="1"/>
    <xf numFmtId="0" fontId="0" fillId="2" borderId="0" xfId="0" applyFill="1"/>
    <xf numFmtId="164" fontId="1" fillId="0" borderId="0" xfId="0" applyNumberFormat="1" applyFont="1"/>
    <xf numFmtId="0" fontId="0" fillId="3" borderId="0" xfId="0" applyFill="1"/>
    <xf numFmtId="164" fontId="1" fillId="3" borderId="1" xfId="0" applyNumberFormat="1" applyFont="1" applyFill="1" applyBorder="1"/>
    <xf numFmtId="0" fontId="0" fillId="4" borderId="0" xfId="0" applyFill="1"/>
    <xf numFmtId="164" fontId="1" fillId="4" borderId="1" xfId="0" applyNumberFormat="1" applyFont="1" applyFill="1" applyBorder="1"/>
    <xf numFmtId="0" fontId="3" fillId="0" borderId="0" xfId="0" applyFont="1" applyAlignment="1">
      <alignment vertical="center"/>
    </xf>
    <xf numFmtId="8" fontId="0" fillId="0" borderId="0" xfId="0" applyNumberFormat="1"/>
    <xf numFmtId="8" fontId="1" fillId="4" borderId="1" xfId="0" applyNumberFormat="1" applyFont="1" applyFill="1" applyBorder="1"/>
    <xf numFmtId="8" fontId="1" fillId="0" borderId="0" xfId="0" applyNumberFormat="1" applyFont="1"/>
    <xf numFmtId="164" fontId="0" fillId="3" borderId="1" xfId="0" applyNumberFormat="1" applyFill="1" applyBorder="1"/>
    <xf numFmtId="0" fontId="1" fillId="2" borderId="0" xfId="0" applyFont="1" applyFill="1"/>
    <xf numFmtId="0" fontId="0" fillId="0" borderId="0" xfId="0" applyAlignment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146050</xdr:rowOff>
    </xdr:from>
    <xdr:to>
      <xdr:col>13</xdr:col>
      <xdr:colOff>146050</xdr:colOff>
      <xdr:row>7</xdr:row>
      <xdr:rowOff>177800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21FB81-3336-4D2C-8683-76D5E7F99C8C}"/>
            </a:ext>
          </a:extLst>
        </xdr:cNvPr>
        <xdr:cNvSpPr txBox="1"/>
      </xdr:nvSpPr>
      <xdr:spPr>
        <a:xfrm>
          <a:off x="4387850" y="330200"/>
          <a:ext cx="4641850" cy="113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Example Calculation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take the Index at June 2005 – which was 192.2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Divide the agreed amount (in this case £35,000) by the 192.2 which = 182.1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then multiply that by the latest Index (which is June 2021) – and is 304.00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 182.1 x 304.00 = £55,359.00</a:t>
          </a: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3</xdr:row>
      <xdr:rowOff>133350</xdr:rowOff>
    </xdr:from>
    <xdr:to>
      <xdr:col>12</xdr:col>
      <xdr:colOff>257175</xdr:colOff>
      <xdr:row>11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B9F44C-09AE-37DA-A70E-32CD4EDE99A8}"/>
            </a:ext>
          </a:extLst>
        </xdr:cNvPr>
        <xdr:cNvSpPr txBox="1"/>
      </xdr:nvSpPr>
      <xdr:spPr>
        <a:xfrm>
          <a:off x="3067050" y="676275"/>
          <a:ext cx="618172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Example Calculation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take the Index at June 2005 – which was 192.2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Divide the agreed amount (in this case £35,000) by the 192.2 which = 182.1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then multiply that by the latest Index (which is June 2021) – and is 304.00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 182.1 x 304.00 = £55,359.00</a:t>
          </a:r>
        </a:p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</xdr:row>
      <xdr:rowOff>9525</xdr:rowOff>
    </xdr:from>
    <xdr:to>
      <xdr:col>15</xdr:col>
      <xdr:colOff>381000</xdr:colOff>
      <xdr:row>8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31D43C-2107-4FE4-A903-BDDEAECFB7EE}"/>
            </a:ext>
          </a:extLst>
        </xdr:cNvPr>
        <xdr:cNvSpPr txBox="1"/>
      </xdr:nvSpPr>
      <xdr:spPr>
        <a:xfrm>
          <a:off x="3505200" y="371475"/>
          <a:ext cx="6181725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Example Calculation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take the Index at June 2005 – which was 192.2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Divide the agreed amount (in this case £35,000) by the 192.2 which = 182.1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then multiply that by the latest Index (which is June 2021) – and is 304.00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 182.1 x 304.00 = £55,359.00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17B0-53BF-43F2-9314-BF6EE135C54C}">
  <dimension ref="A2:D5"/>
  <sheetViews>
    <sheetView workbookViewId="0">
      <selection activeCell="E10" sqref="E10"/>
    </sheetView>
  </sheetViews>
  <sheetFormatPr defaultRowHeight="14.5" x14ac:dyDescent="0.35"/>
  <cols>
    <col min="3" max="3" width="6.36328125" customWidth="1"/>
    <col min="4" max="4" width="10.90625" customWidth="1"/>
  </cols>
  <sheetData>
    <row r="2" spans="1:4" x14ac:dyDescent="0.35">
      <c r="A2" t="s">
        <v>25</v>
      </c>
    </row>
    <row r="3" spans="1:4" x14ac:dyDescent="0.35">
      <c r="A3" s="15" t="s">
        <v>34</v>
      </c>
      <c r="D3" s="16"/>
    </row>
    <row r="4" spans="1:4" ht="15" thickBot="1" x14ac:dyDescent="0.4">
      <c r="A4" s="13" t="s">
        <v>26</v>
      </c>
      <c r="B4" s="13"/>
      <c r="C4" s="13"/>
      <c r="D4" s="17">
        <v>38882.17</v>
      </c>
    </row>
    <row r="5" spans="1:4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D4A58-9C43-47E6-A54C-73BDD9ED9BB1}">
  <dimension ref="A3:D17"/>
  <sheetViews>
    <sheetView workbookViewId="0">
      <selection activeCell="B23" sqref="B23"/>
    </sheetView>
  </sheetViews>
  <sheetFormatPr defaultRowHeight="14.5" x14ac:dyDescent="0.35"/>
  <cols>
    <col min="1" max="1" width="21.453125" customWidth="1"/>
    <col min="2" max="2" width="12.36328125" customWidth="1"/>
    <col min="3" max="3" width="8.7265625" customWidth="1"/>
    <col min="4" max="4" width="10.26953125" customWidth="1"/>
  </cols>
  <sheetData>
    <row r="3" spans="1:4" x14ac:dyDescent="0.35">
      <c r="A3" s="7" t="s">
        <v>33</v>
      </c>
    </row>
    <row r="4" spans="1:4" x14ac:dyDescent="0.35">
      <c r="A4" s="7"/>
    </row>
    <row r="5" spans="1:4" x14ac:dyDescent="0.35">
      <c r="A5" t="s">
        <v>25</v>
      </c>
    </row>
    <row r="6" spans="1:4" x14ac:dyDescent="0.35">
      <c r="A6" s="15" t="s">
        <v>27</v>
      </c>
      <c r="D6" s="16"/>
    </row>
    <row r="7" spans="1:4" ht="15" thickBot="1" x14ac:dyDescent="0.4">
      <c r="A7" s="13" t="s">
        <v>26</v>
      </c>
      <c r="B7" s="17">
        <v>40178.370000000003</v>
      </c>
      <c r="D7" s="18"/>
    </row>
    <row r="8" spans="1:4" ht="15" thickTop="1" x14ac:dyDescent="0.35">
      <c r="B8" s="18"/>
      <c r="D8" s="18"/>
    </row>
    <row r="9" spans="1:4" x14ac:dyDescent="0.35">
      <c r="B9" s="18"/>
      <c r="D9" s="18"/>
    </row>
    <row r="10" spans="1:4" x14ac:dyDescent="0.35">
      <c r="A10" t="s">
        <v>32</v>
      </c>
      <c r="B10" s="1"/>
    </row>
    <row r="11" spans="1:4" ht="16.5" x14ac:dyDescent="0.35">
      <c r="A11" t="s">
        <v>6</v>
      </c>
      <c r="B11" s="1">
        <v>113057</v>
      </c>
    </row>
    <row r="12" spans="1:4" x14ac:dyDescent="0.35">
      <c r="B12" s="1"/>
    </row>
    <row r="13" spans="1:4" x14ac:dyDescent="0.35">
      <c r="A13" t="s">
        <v>3</v>
      </c>
      <c r="B13" s="1">
        <f>B11*0.4</f>
        <v>45222.8</v>
      </c>
    </row>
    <row r="14" spans="1:4" x14ac:dyDescent="0.35">
      <c r="A14" t="s">
        <v>4</v>
      </c>
      <c r="B14" s="1">
        <f>B11*0.3</f>
        <v>33917.1</v>
      </c>
    </row>
    <row r="15" spans="1:4" x14ac:dyDescent="0.35">
      <c r="A15" t="s">
        <v>5</v>
      </c>
      <c r="B15" s="1">
        <f>B11*0.3</f>
        <v>33917.1</v>
      </c>
    </row>
    <row r="16" spans="1:4" ht="15" thickBot="1" x14ac:dyDescent="0.4">
      <c r="A16" s="13" t="s">
        <v>24</v>
      </c>
      <c r="B16" s="14">
        <f>SUM(B13:B15)</f>
        <v>113057</v>
      </c>
    </row>
    <row r="17" ht="15" thickTop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B78CE-48AD-4F89-A1E5-3D9EA1E9C6AF}">
  <dimension ref="A3:B35"/>
  <sheetViews>
    <sheetView workbookViewId="0">
      <selection activeCell="F19" sqref="F19"/>
    </sheetView>
  </sheetViews>
  <sheetFormatPr defaultRowHeight="14.5" x14ac:dyDescent="0.35"/>
  <cols>
    <col min="1" max="1" width="21.7265625" customWidth="1"/>
    <col min="2" max="2" width="11.7265625" customWidth="1"/>
    <col min="3" max="3" width="18.08984375" customWidth="1"/>
  </cols>
  <sheetData>
    <row r="3" spans="1:2" x14ac:dyDescent="0.35">
      <c r="A3" s="7" t="s">
        <v>0</v>
      </c>
    </row>
    <row r="4" spans="1:2" x14ac:dyDescent="0.35">
      <c r="A4" s="7"/>
    </row>
    <row r="5" spans="1:2" x14ac:dyDescent="0.35">
      <c r="A5" t="s">
        <v>25</v>
      </c>
    </row>
    <row r="6" spans="1:2" x14ac:dyDescent="0.35">
      <c r="A6" t="s">
        <v>28</v>
      </c>
      <c r="B6" s="1">
        <v>581</v>
      </c>
    </row>
    <row r="7" spans="1:2" x14ac:dyDescent="0.35">
      <c r="A7" t="s">
        <v>29</v>
      </c>
      <c r="B7" s="1">
        <v>75000</v>
      </c>
    </row>
    <row r="8" spans="1:2" x14ac:dyDescent="0.35">
      <c r="A8" t="s">
        <v>30</v>
      </c>
      <c r="B8" s="1">
        <v>95554</v>
      </c>
    </row>
    <row r="9" spans="1:2" ht="15" thickBot="1" x14ac:dyDescent="0.4">
      <c r="A9" s="13" t="s">
        <v>31</v>
      </c>
      <c r="B9" s="14">
        <f>SUM(B6:B8)</f>
        <v>171135</v>
      </c>
    </row>
    <row r="10" spans="1:2" ht="15" thickTop="1" x14ac:dyDescent="0.35">
      <c r="B10" s="1"/>
    </row>
    <row r="11" spans="1:2" x14ac:dyDescent="0.35">
      <c r="A11" s="7"/>
      <c r="B11" s="1"/>
    </row>
    <row r="12" spans="1:2" x14ac:dyDescent="0.35">
      <c r="A12" t="s">
        <v>32</v>
      </c>
      <c r="B12" s="1"/>
    </row>
    <row r="13" spans="1:2" x14ac:dyDescent="0.35">
      <c r="A13" t="s">
        <v>1</v>
      </c>
      <c r="B13" s="3">
        <v>600000</v>
      </c>
    </row>
    <row r="14" spans="1:2" x14ac:dyDescent="0.35">
      <c r="A14" t="s">
        <v>2</v>
      </c>
      <c r="B14" s="3">
        <v>150000</v>
      </c>
    </row>
    <row r="15" spans="1:2" ht="15" thickBot="1" x14ac:dyDescent="0.4">
      <c r="B15" s="4">
        <f>SUM(B13:B14)</f>
        <v>750000</v>
      </c>
    </row>
    <row r="16" spans="1:2" ht="15" thickTop="1" x14ac:dyDescent="0.35">
      <c r="B16" s="5"/>
    </row>
    <row r="17" spans="1:2" x14ac:dyDescent="0.35">
      <c r="A17" t="s">
        <v>3</v>
      </c>
      <c r="B17" s="1">
        <f>B15*0.4</f>
        <v>300000</v>
      </c>
    </row>
    <row r="18" spans="1:2" x14ac:dyDescent="0.35">
      <c r="A18" t="s">
        <v>4</v>
      </c>
      <c r="B18" s="1">
        <f>B15*0.3</f>
        <v>225000</v>
      </c>
    </row>
    <row r="19" spans="1:2" x14ac:dyDescent="0.35">
      <c r="A19" t="s">
        <v>5</v>
      </c>
      <c r="B19" s="1">
        <f>B15*0.3</f>
        <v>225000</v>
      </c>
    </row>
    <row r="20" spans="1:2" ht="15" thickBot="1" x14ac:dyDescent="0.4">
      <c r="A20" s="13" t="s">
        <v>24</v>
      </c>
      <c r="B20" s="14">
        <f>SUM(B17:B19)</f>
        <v>750000</v>
      </c>
    </row>
    <row r="21" spans="1:2" ht="15" thickTop="1" x14ac:dyDescent="0.35"/>
    <row r="23" spans="1:2" x14ac:dyDescent="0.35">
      <c r="A23" s="7"/>
    </row>
    <row r="24" spans="1:2" x14ac:dyDescent="0.35">
      <c r="B24" s="1"/>
    </row>
    <row r="25" spans="1:2" x14ac:dyDescent="0.35">
      <c r="B25" s="1"/>
    </row>
    <row r="26" spans="1:2" x14ac:dyDescent="0.35">
      <c r="B26" s="1"/>
    </row>
    <row r="27" spans="1:2" x14ac:dyDescent="0.35">
      <c r="B27" s="1"/>
    </row>
    <row r="28" spans="1:2" x14ac:dyDescent="0.35">
      <c r="B28" s="1"/>
    </row>
    <row r="29" spans="1:2" x14ac:dyDescent="0.35">
      <c r="B29" s="1"/>
    </row>
    <row r="30" spans="1:2" ht="15" thickBot="1" x14ac:dyDescent="0.4">
      <c r="B30" s="2"/>
    </row>
    <row r="31" spans="1:2" ht="15" thickTop="1" x14ac:dyDescent="0.35">
      <c r="B31" s="1"/>
    </row>
    <row r="32" spans="1:2" x14ac:dyDescent="0.35">
      <c r="B32" s="1"/>
    </row>
    <row r="33" spans="2:2" x14ac:dyDescent="0.35">
      <c r="B33" s="1"/>
    </row>
    <row r="34" spans="2:2" x14ac:dyDescent="0.35">
      <c r="B34" s="1"/>
    </row>
    <row r="35" spans="2:2" x14ac:dyDescent="0.35">
      <c r="B35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CEAF-85BF-422A-9F53-72175C366201}">
  <dimension ref="A3:B24"/>
  <sheetViews>
    <sheetView topLeftCell="A4" workbookViewId="0">
      <selection activeCell="C25" sqref="C25"/>
    </sheetView>
  </sheetViews>
  <sheetFormatPr defaultRowHeight="14.5" x14ac:dyDescent="0.35"/>
  <cols>
    <col min="1" max="1" width="22.453125" customWidth="1"/>
    <col min="2" max="2" width="10.81640625" bestFit="1" customWidth="1"/>
  </cols>
  <sheetData>
    <row r="3" spans="1:2" x14ac:dyDescent="0.35">
      <c r="A3" s="7" t="s">
        <v>7</v>
      </c>
    </row>
    <row r="5" spans="1:2" x14ac:dyDescent="0.35">
      <c r="A5" t="s">
        <v>8</v>
      </c>
    </row>
    <row r="7" spans="1:2" x14ac:dyDescent="0.35">
      <c r="A7" t="s">
        <v>16</v>
      </c>
    </row>
    <row r="9" spans="1:2" x14ac:dyDescent="0.35">
      <c r="A9" s="8" t="s">
        <v>13</v>
      </c>
    </row>
    <row r="10" spans="1:2" x14ac:dyDescent="0.35">
      <c r="A10" s="8" t="s">
        <v>14</v>
      </c>
    </row>
    <row r="11" spans="1:2" x14ac:dyDescent="0.35">
      <c r="A11" s="8" t="s">
        <v>17</v>
      </c>
    </row>
    <row r="12" spans="1:2" x14ac:dyDescent="0.35">
      <c r="A12" s="8" t="s">
        <v>35</v>
      </c>
      <c r="B12" s="1">
        <v>43214.61</v>
      </c>
    </row>
    <row r="14" spans="1:2" x14ac:dyDescent="0.35">
      <c r="A14" s="8" t="s">
        <v>37</v>
      </c>
    </row>
    <row r="15" spans="1:2" x14ac:dyDescent="0.35">
      <c r="A15" s="8" t="s">
        <v>36</v>
      </c>
    </row>
    <row r="16" spans="1:2" x14ac:dyDescent="0.35">
      <c r="A16" s="8" t="s">
        <v>38</v>
      </c>
    </row>
    <row r="17" spans="1:2" x14ac:dyDescent="0.35">
      <c r="A17" s="8" t="s">
        <v>35</v>
      </c>
      <c r="B17" s="1">
        <v>50313.66</v>
      </c>
    </row>
    <row r="20" spans="1:2" x14ac:dyDescent="0.35">
      <c r="A20" t="s">
        <v>3</v>
      </c>
      <c r="B20" s="1">
        <f>B12*0.4</f>
        <v>17285.844000000001</v>
      </c>
    </row>
    <row r="21" spans="1:2" x14ac:dyDescent="0.35">
      <c r="A21" t="s">
        <v>4</v>
      </c>
      <c r="B21" s="1">
        <f>B12*0.3</f>
        <v>12964.383</v>
      </c>
    </row>
    <row r="22" spans="1:2" x14ac:dyDescent="0.35">
      <c r="A22" t="s">
        <v>5</v>
      </c>
      <c r="B22" s="1">
        <f>B12*0.3</f>
        <v>12964.383</v>
      </c>
    </row>
    <row r="23" spans="1:2" ht="15" thickBot="1" x14ac:dyDescent="0.4">
      <c r="A23" s="13" t="s">
        <v>39</v>
      </c>
      <c r="B23" s="14">
        <f>SUM(B20:B22)</f>
        <v>43214.61</v>
      </c>
    </row>
    <row r="24" spans="1:2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CDBB-7AEA-47A6-A7A1-8683246C23A7}">
  <dimension ref="A3:H36"/>
  <sheetViews>
    <sheetView tabSelected="1" topLeftCell="A4" zoomScale="85" zoomScaleNormal="85" workbookViewId="0">
      <selection activeCell="L27" sqref="L26:L27"/>
    </sheetView>
  </sheetViews>
  <sheetFormatPr defaultRowHeight="14.5" x14ac:dyDescent="0.35"/>
  <cols>
    <col min="4" max="4" width="10.6328125" customWidth="1"/>
    <col min="7" max="7" width="29.7265625" customWidth="1"/>
    <col min="8" max="8" width="14" customWidth="1"/>
  </cols>
  <sheetData>
    <row r="3" spans="1:8" x14ac:dyDescent="0.35">
      <c r="A3" s="7" t="s">
        <v>9</v>
      </c>
    </row>
    <row r="5" spans="1:8" x14ac:dyDescent="0.35">
      <c r="A5" s="9" t="s">
        <v>10</v>
      </c>
      <c r="B5" s="9" t="s">
        <v>19</v>
      </c>
      <c r="C5" s="9"/>
      <c r="D5" s="9"/>
    </row>
    <row r="7" spans="1:8" x14ac:dyDescent="0.35">
      <c r="A7" t="s">
        <v>12</v>
      </c>
    </row>
    <row r="8" spans="1:8" x14ac:dyDescent="0.35">
      <c r="A8" s="8">
        <v>35000</v>
      </c>
    </row>
    <row r="9" spans="1:8" x14ac:dyDescent="0.35">
      <c r="A9" s="8"/>
    </row>
    <row r="10" spans="1:8" x14ac:dyDescent="0.35">
      <c r="A10" s="8" t="s">
        <v>13</v>
      </c>
    </row>
    <row r="11" spans="1:8" x14ac:dyDescent="0.35">
      <c r="A11" s="8" t="s">
        <v>14</v>
      </c>
    </row>
    <row r="12" spans="1:8" x14ac:dyDescent="0.35">
      <c r="A12" s="8" t="s">
        <v>15</v>
      </c>
    </row>
    <row r="13" spans="1:8" x14ac:dyDescent="0.35">
      <c r="A13" s="8" t="s">
        <v>18</v>
      </c>
      <c r="D13" s="10">
        <v>57694.06</v>
      </c>
      <c r="F13" t="s">
        <v>21</v>
      </c>
      <c r="H13" s="1">
        <v>57443.18</v>
      </c>
    </row>
    <row r="14" spans="1:8" x14ac:dyDescent="0.35">
      <c r="A14" s="8"/>
      <c r="D14" s="1"/>
      <c r="F14" t="s">
        <v>22</v>
      </c>
      <c r="H14" s="1">
        <v>180</v>
      </c>
    </row>
    <row r="15" spans="1:8" ht="15" thickBot="1" x14ac:dyDescent="0.4">
      <c r="A15" t="s">
        <v>3</v>
      </c>
      <c r="D15" s="1">
        <f>H15*0.4</f>
        <v>23049.272000000001</v>
      </c>
      <c r="G15" s="11" t="s">
        <v>23</v>
      </c>
      <c r="H15" s="12">
        <f>SUM(H13:H14)</f>
        <v>57623.18</v>
      </c>
    </row>
    <row r="16" spans="1:8" ht="15" thickTop="1" x14ac:dyDescent="0.35">
      <c r="A16" t="s">
        <v>4</v>
      </c>
      <c r="D16" s="1">
        <f>H15*0.3</f>
        <v>17286.953999999998</v>
      </c>
      <c r="H16" s="1"/>
    </row>
    <row r="17" spans="1:8" x14ac:dyDescent="0.35">
      <c r="A17" t="s">
        <v>5</v>
      </c>
      <c r="D17" s="1">
        <f>H15*0.3</f>
        <v>17286.953999999998</v>
      </c>
      <c r="H17" s="1"/>
    </row>
    <row r="18" spans="1:8" ht="15" thickBot="1" x14ac:dyDescent="0.4">
      <c r="D18" s="2">
        <f>SUM(D15:D17)</f>
        <v>57623.179999999993</v>
      </c>
      <c r="H18" s="1"/>
    </row>
    <row r="19" spans="1:8" ht="15" thickTop="1" x14ac:dyDescent="0.35"/>
    <row r="20" spans="1:8" x14ac:dyDescent="0.35">
      <c r="A20" s="9" t="s">
        <v>11</v>
      </c>
      <c r="B20" s="9" t="s">
        <v>20</v>
      </c>
      <c r="C20" s="9"/>
      <c r="D20" s="9"/>
      <c r="E20" s="9"/>
      <c r="F20" s="9"/>
      <c r="G20" s="9"/>
      <c r="H20" s="9"/>
    </row>
    <row r="21" spans="1:8" x14ac:dyDescent="0.35">
      <c r="H21" t="s">
        <v>47</v>
      </c>
    </row>
    <row r="22" spans="1:8" x14ac:dyDescent="0.35">
      <c r="A22" t="s">
        <v>12</v>
      </c>
      <c r="F22" t="s">
        <v>48</v>
      </c>
      <c r="H22" s="1">
        <v>402.74</v>
      </c>
    </row>
    <row r="23" spans="1:8" x14ac:dyDescent="0.35">
      <c r="A23" s="8">
        <v>35000</v>
      </c>
      <c r="F23" t="s">
        <v>49</v>
      </c>
      <c r="H23" s="1">
        <v>5728.06</v>
      </c>
    </row>
    <row r="24" spans="1:8" x14ac:dyDescent="0.35">
      <c r="A24" s="8"/>
      <c r="F24" t="s">
        <v>50</v>
      </c>
      <c r="H24" s="1">
        <v>57291.3</v>
      </c>
    </row>
    <row r="25" spans="1:8" x14ac:dyDescent="0.35">
      <c r="A25" s="8" t="s">
        <v>13</v>
      </c>
      <c r="F25" t="s">
        <v>52</v>
      </c>
      <c r="H25" s="1">
        <v>-5010.46</v>
      </c>
    </row>
    <row r="26" spans="1:8" ht="15" thickBot="1" x14ac:dyDescent="0.4">
      <c r="A26" s="8" t="s">
        <v>14</v>
      </c>
      <c r="G26" s="11" t="s">
        <v>61</v>
      </c>
      <c r="H26" s="19">
        <f>SUM(H22:H25)</f>
        <v>58411.640000000007</v>
      </c>
    </row>
    <row r="27" spans="1:8" ht="15" thickTop="1" x14ac:dyDescent="0.35">
      <c r="A27" s="8" t="s">
        <v>15</v>
      </c>
      <c r="G27" s="13"/>
      <c r="H27" s="22" t="s">
        <v>70</v>
      </c>
    </row>
    <row r="28" spans="1:8" x14ac:dyDescent="0.35">
      <c r="A28" s="8" t="s">
        <v>51</v>
      </c>
      <c r="D28" s="10">
        <v>59771.69</v>
      </c>
    </row>
    <row r="30" spans="1:8" x14ac:dyDescent="0.35">
      <c r="A30" s="8" t="s">
        <v>46</v>
      </c>
      <c r="H30" s="21"/>
    </row>
    <row r="32" spans="1:8" x14ac:dyDescent="0.35">
      <c r="A32" t="s">
        <v>3</v>
      </c>
      <c r="D32" s="1">
        <f>$H$26*0.4</f>
        <v>23364.656000000003</v>
      </c>
    </row>
    <row r="33" spans="1:4" x14ac:dyDescent="0.35">
      <c r="A33" t="s">
        <v>4</v>
      </c>
      <c r="D33" s="1">
        <f>$H$26*0.3</f>
        <v>17523.492000000002</v>
      </c>
    </row>
    <row r="34" spans="1:4" x14ac:dyDescent="0.35">
      <c r="A34" t="s">
        <v>5</v>
      </c>
      <c r="D34" s="1">
        <f>$H$26*0.3</f>
        <v>17523.492000000002</v>
      </c>
    </row>
    <row r="35" spans="1:4" ht="15" thickBot="1" x14ac:dyDescent="0.4">
      <c r="D35" s="2">
        <f>SUM(D32:D34)</f>
        <v>58411.64</v>
      </c>
    </row>
    <row r="36" spans="1:4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F4DD-C1D3-41F0-A29B-B850B85DDD5A}">
  <dimension ref="A3:D18"/>
  <sheetViews>
    <sheetView workbookViewId="0">
      <selection activeCell="J16" sqref="J16"/>
    </sheetView>
  </sheetViews>
  <sheetFormatPr defaultRowHeight="14.5" x14ac:dyDescent="0.35"/>
  <cols>
    <col min="4" max="4" width="11.08984375" customWidth="1"/>
  </cols>
  <sheetData>
    <row r="3" spans="1:4" x14ac:dyDescent="0.35">
      <c r="A3" s="7" t="s">
        <v>40</v>
      </c>
    </row>
    <row r="5" spans="1:4" x14ac:dyDescent="0.35">
      <c r="A5" s="9" t="s">
        <v>41</v>
      </c>
      <c r="B5" s="9"/>
    </row>
    <row r="7" spans="1:4" x14ac:dyDescent="0.35">
      <c r="A7" t="s">
        <v>12</v>
      </c>
    </row>
    <row r="8" spans="1:4" x14ac:dyDescent="0.35">
      <c r="A8" s="8">
        <v>30000</v>
      </c>
    </row>
    <row r="9" spans="1:4" x14ac:dyDescent="0.35">
      <c r="A9" s="8"/>
    </row>
    <row r="10" spans="1:4" x14ac:dyDescent="0.35">
      <c r="A10" s="8" t="s">
        <v>42</v>
      </c>
    </row>
    <row r="11" spans="1:4" x14ac:dyDescent="0.35">
      <c r="A11" s="8" t="s">
        <v>43</v>
      </c>
    </row>
    <row r="12" spans="1:4" x14ac:dyDescent="0.35">
      <c r="A12" s="8" t="s">
        <v>44</v>
      </c>
    </row>
    <row r="13" spans="1:4" x14ac:dyDescent="0.35">
      <c r="A13" s="8" t="s">
        <v>45</v>
      </c>
      <c r="D13" s="10">
        <v>48362</v>
      </c>
    </row>
    <row r="14" spans="1:4" x14ac:dyDescent="0.35">
      <c r="A14" s="8"/>
      <c r="D14" s="1"/>
    </row>
    <row r="15" spans="1:4" x14ac:dyDescent="0.35">
      <c r="D15" s="1"/>
    </row>
    <row r="16" spans="1:4" x14ac:dyDescent="0.35">
      <c r="D16" s="1"/>
    </row>
    <row r="17" spans="4:4" x14ac:dyDescent="0.35">
      <c r="D17" s="1"/>
    </row>
    <row r="18" spans="4:4" x14ac:dyDescent="0.35">
      <c r="D18" s="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F36C-5911-4A1D-8B0E-AB8EA0D15A08}">
  <dimension ref="A4:H26"/>
  <sheetViews>
    <sheetView workbookViewId="0">
      <selection activeCell="G29" sqref="G29"/>
    </sheetView>
  </sheetViews>
  <sheetFormatPr defaultRowHeight="14.5" x14ac:dyDescent="0.35"/>
  <cols>
    <col min="1" max="1" width="10.1796875" customWidth="1"/>
    <col min="2" max="2" width="12.6328125" customWidth="1"/>
    <col min="3" max="3" width="10.81640625" bestFit="1" customWidth="1"/>
    <col min="4" max="4" width="11.453125" customWidth="1"/>
    <col min="6" max="6" width="59" customWidth="1"/>
    <col min="7" max="7" width="18.08984375" customWidth="1"/>
    <col min="8" max="8" width="12.6328125" customWidth="1"/>
  </cols>
  <sheetData>
    <row r="4" spans="1:8" x14ac:dyDescent="0.35">
      <c r="A4" s="20" t="s">
        <v>54</v>
      </c>
      <c r="B4" s="9" t="s">
        <v>55</v>
      </c>
      <c r="C4" s="9"/>
      <c r="D4" s="9"/>
    </row>
    <row r="6" spans="1:8" x14ac:dyDescent="0.35">
      <c r="A6" t="s">
        <v>12</v>
      </c>
    </row>
    <row r="7" spans="1:8" x14ac:dyDescent="0.35">
      <c r="A7" s="8">
        <v>200000</v>
      </c>
    </row>
    <row r="8" spans="1:8" x14ac:dyDescent="0.35">
      <c r="A8" s="8"/>
    </row>
    <row r="9" spans="1:8" x14ac:dyDescent="0.35">
      <c r="A9" s="8" t="s">
        <v>13</v>
      </c>
    </row>
    <row r="10" spans="1:8" x14ac:dyDescent="0.35">
      <c r="A10" s="8" t="s">
        <v>14</v>
      </c>
    </row>
    <row r="11" spans="1:8" x14ac:dyDescent="0.35">
      <c r="A11" s="8" t="s">
        <v>59</v>
      </c>
      <c r="C11">
        <f>200000/219</f>
        <v>913.24200913242009</v>
      </c>
    </row>
    <row r="12" spans="1:8" x14ac:dyDescent="0.35">
      <c r="A12" s="8" t="s">
        <v>60</v>
      </c>
      <c r="C12" s="1">
        <f>C11*377</f>
        <v>344292.23744292237</v>
      </c>
      <c r="D12" s="10"/>
      <c r="F12" t="s">
        <v>57</v>
      </c>
      <c r="H12" s="1">
        <v>240</v>
      </c>
    </row>
    <row r="13" spans="1:8" x14ac:dyDescent="0.35">
      <c r="A13" s="8"/>
      <c r="D13" s="1"/>
      <c r="F13" t="s">
        <v>58</v>
      </c>
      <c r="H13" s="1">
        <v>257.83</v>
      </c>
    </row>
    <row r="14" spans="1:8" x14ac:dyDescent="0.35">
      <c r="A14" t="s">
        <v>3</v>
      </c>
      <c r="D14" s="1">
        <f>H23*0.4</f>
        <v>82803.263999999996</v>
      </c>
      <c r="F14" t="s">
        <v>53</v>
      </c>
      <c r="H14" s="1">
        <v>170.33</v>
      </c>
    </row>
    <row r="15" spans="1:8" x14ac:dyDescent="0.35">
      <c r="A15" t="s">
        <v>4</v>
      </c>
      <c r="D15" s="1">
        <f>H23*0.3</f>
        <v>62102.447999999989</v>
      </c>
      <c r="F15" t="s">
        <v>62</v>
      </c>
      <c r="H15" s="1">
        <v>1400</v>
      </c>
    </row>
    <row r="16" spans="1:8" x14ac:dyDescent="0.35">
      <c r="A16" t="s">
        <v>5</v>
      </c>
      <c r="D16" s="1">
        <f>H23*0.3</f>
        <v>62102.447999999989</v>
      </c>
      <c r="F16" t="s">
        <v>63</v>
      </c>
      <c r="H16" s="1">
        <v>1600</v>
      </c>
    </row>
    <row r="17" spans="4:8" ht="15" thickBot="1" x14ac:dyDescent="0.4">
      <c r="D17" s="2">
        <f>SUM(D14:D16)</f>
        <v>207008.15999999997</v>
      </c>
      <c r="F17" t="s">
        <v>64</v>
      </c>
      <c r="H17" s="1">
        <v>2160</v>
      </c>
    </row>
    <row r="18" spans="4:8" ht="15" thickTop="1" x14ac:dyDescent="0.35">
      <c r="F18" t="s">
        <v>65</v>
      </c>
      <c r="H18" s="1">
        <v>20450</v>
      </c>
    </row>
    <row r="19" spans="4:8" x14ac:dyDescent="0.35">
      <c r="F19" t="s">
        <v>66</v>
      </c>
      <c r="H19" s="1">
        <v>900</v>
      </c>
    </row>
    <row r="20" spans="4:8" x14ac:dyDescent="0.35">
      <c r="F20" t="s">
        <v>67</v>
      </c>
      <c r="H20" s="1">
        <v>1800</v>
      </c>
    </row>
    <row r="21" spans="4:8" x14ac:dyDescent="0.35">
      <c r="F21" t="s">
        <v>68</v>
      </c>
      <c r="H21" s="1">
        <v>107434.55</v>
      </c>
    </row>
    <row r="22" spans="4:8" x14ac:dyDescent="0.35">
      <c r="F22" t="s">
        <v>69</v>
      </c>
      <c r="H22" s="1">
        <v>70595.45</v>
      </c>
    </row>
    <row r="23" spans="4:8" ht="15" thickBot="1" x14ac:dyDescent="0.4">
      <c r="G23" s="11" t="s">
        <v>56</v>
      </c>
      <c r="H23" s="12">
        <f>SUM(H12:H22)</f>
        <v>207008.15999999997</v>
      </c>
    </row>
    <row r="24" spans="4:8" ht="15" thickTop="1" x14ac:dyDescent="0.35">
      <c r="H24" s="1"/>
    </row>
    <row r="25" spans="4:8" x14ac:dyDescent="0.35">
      <c r="H25" s="1"/>
    </row>
    <row r="26" spans="4:8" x14ac:dyDescent="0.35">
      <c r="H2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CDW</vt:lpstr>
      <vt:lpstr>Country Park Officer</vt:lpstr>
      <vt:lpstr>Ingrams Pavilion</vt:lpstr>
      <vt:lpstr>SUDS</vt:lpstr>
      <vt:lpstr>Play Areas</vt:lpstr>
      <vt:lpstr>Trim Trail</vt:lpstr>
      <vt:lpstr>Skatepark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Gardner</dc:creator>
  <cp:lastModifiedBy>Lydia Chan</cp:lastModifiedBy>
  <dcterms:created xsi:type="dcterms:W3CDTF">2021-11-11T12:55:02Z</dcterms:created>
  <dcterms:modified xsi:type="dcterms:W3CDTF">2024-01-05T10:25:32Z</dcterms:modified>
</cp:coreProperties>
</file>